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вопросник" sheetId="1" r:id="rId1"/>
    <sheet name="результат" sheetId="2" r:id="rId2"/>
    <sheet name="Лист1" sheetId="3" r:id="rId3"/>
  </sheets>
  <definedNames>
    <definedName name="_xlnm.Print_Area" localSheetId="0">'вопросник'!$A$3:$E$23</definedName>
    <definedName name="_xlnm.Print_Area" localSheetId="1">'результат'!$A$1:$L$40</definedName>
  </definedNames>
  <calcPr fullCalcOnLoad="1"/>
</workbook>
</file>

<file path=xl/sharedStrings.xml><?xml version="1.0" encoding="utf-8"?>
<sst xmlns="http://schemas.openxmlformats.org/spreadsheetml/2006/main" count="195" uniqueCount="111">
  <si>
    <t>Тестируемый:</t>
  </si>
  <si>
    <t>Иванов Петр</t>
  </si>
  <si>
    <t>Данное решение разработано в рамках программы «Excel на службе у HR»
В случае доработок или заказе решений других методик обращайтесь:
Тел. 8-(067)-68-20-68-5
e-mail: kontakt@b-t.com.ua
http://b-t.com.ua
Типатов Николай Владимирович</t>
  </si>
  <si>
    <t>Не соответствует</t>
  </si>
  <si>
    <t>Соответствует
полностью</t>
  </si>
  <si>
    <t>Соответствует
частично</t>
  </si>
  <si>
    <t>Чаще всего у меня хорошее самочувствие</t>
  </si>
  <si>
    <t>Обычно у меня хорошее настроение</t>
  </si>
  <si>
    <t>У меня много различных интересов помимо работы</t>
  </si>
  <si>
    <t>Я стал раздражительным</t>
  </si>
  <si>
    <t>Я стал чаще болеть в последнее время</t>
  </si>
  <si>
    <t>Мне нравится работать в коллективе</t>
  </si>
  <si>
    <t>У меня постоянно меняется настроение</t>
  </si>
  <si>
    <t>В последнее время я чувствую общее недомогание</t>
  </si>
  <si>
    <t>У меня ровный и спокойный характер</t>
  </si>
  <si>
    <t>Меня часто одолевают мрачные мысли</t>
  </si>
  <si>
    <t>Мои близкие стали замечать, что у меня портится характер</t>
  </si>
  <si>
    <t>Мне стало трудно общаться с новыми людьми</t>
  </si>
  <si>
    <t>У меня часто бывает подавленное настроение</t>
  </si>
  <si>
    <t>Я стал вялым и безразличным</t>
  </si>
  <si>
    <t>Я часто бываю веселым и общительным</t>
  </si>
  <si>
    <t>Мне стало неприятно бывать в местах, где собирается много людей</t>
  </si>
  <si>
    <t>Я стал часто ссориться со своими родными и коллегами</t>
  </si>
  <si>
    <t>В последнее время мне реже, чем обычно, хочется встречаться со своими знакомыми</t>
  </si>
  <si>
    <t>Я с удовольствием прихожу на работу</t>
  </si>
  <si>
    <t>Моя работа мне перестала нравиться</t>
  </si>
  <si>
    <t>Обычно я работаю легко, без напряжения</t>
  </si>
  <si>
    <t>В начале смены мне трудно собраться с силами, чтобы начать работу</t>
  </si>
  <si>
    <t>Во время работы я часто отвлекаюсь и забываю, что нахожусь на рабочем месте</t>
  </si>
  <si>
    <t>Мне всегда хочется как можно быстрее закончить работу и уйти домой</t>
  </si>
  <si>
    <t>Мой рабочий день обычно пролетает незаметно</t>
  </si>
  <si>
    <t>Я без труда справляюсь с нормой</t>
  </si>
  <si>
    <t>Мне часто приходится заставлять себя работать внимательнее</t>
  </si>
  <si>
    <t>В последнее время мне стало труднее работать</t>
  </si>
  <si>
    <t>Я часто ловлю себя на мысли, что мне просто ничего не хочется</t>
  </si>
  <si>
    <t>Я стал пассивным</t>
  </si>
  <si>
    <t>Я стал забывчивым</t>
  </si>
  <si>
    <t>Мне трудно удержать в памяти даже те дела, которые надо сделать сегодня</t>
  </si>
  <si>
    <t>После работы я всегда чувствую себя разбитым</t>
  </si>
  <si>
    <t>В свободное время мне ничем не хочется заниматься, а только лечь и отдохнуть</t>
  </si>
  <si>
    <t>При чтении книги на меня нападает сонливость</t>
  </si>
  <si>
    <t>Когда я читаю, мне приходится напрягать глаза</t>
  </si>
  <si>
    <t>Я постоянно испытываю неприятные ощущения в глазах</t>
  </si>
  <si>
    <t>В последнее время я стал хуже видеть</t>
  </si>
  <si>
    <t>Меня мучают боли в висках и во лбу</t>
  </si>
  <si>
    <t>Когда я работаю, у меня почти все время болят спина и шея</t>
  </si>
  <si>
    <t>У меня отекают ноги</t>
  </si>
  <si>
    <t>У меня иногда возникает ощущение тошноты</t>
  </si>
  <si>
    <t>У меня часто болит голова</t>
  </si>
  <si>
    <t>У меня бывают головокружения</t>
  </si>
  <si>
    <t>Я чувствую постоянную тяжесть в голове</t>
  </si>
  <si>
    <t>У меня бывает ощущение шума или звона в ушах</t>
  </si>
  <si>
    <t>Иногда у меня перед глазами как будто летают блестящие мушки</t>
  </si>
  <si>
    <t>У меня бывают приступы сердцебиения</t>
  </si>
  <si>
    <t>У меня появилась одышка</t>
  </si>
  <si>
    <t>Иногда у меня бывает ощущение, что мне трудно вдохнуть</t>
  </si>
  <si>
    <t>Я стал часто покрываться испариной</t>
  </si>
  <si>
    <t>У меня легко потеют ладони</t>
  </si>
  <si>
    <t>У меня часто выступают красные пятна на шее и щеках</t>
  </si>
  <si>
    <t>Я легко засыпаю ночью</t>
  </si>
  <si>
    <t>Я постоянно хочу спать днем</t>
  </si>
  <si>
    <t>Обычно я сплю крепко</t>
  </si>
  <si>
    <t>У меня чаще всего беспокойный сон</t>
  </si>
  <si>
    <t>После пробуждения я засыпаю с трудом</t>
  </si>
  <si>
    <t>Утром мне трудно проснуться</t>
  </si>
  <si>
    <t>После сна я обычно встаю вялым, плохо отдохнувшим</t>
  </si>
  <si>
    <t>У меня часто бывает бессонница</t>
  </si>
  <si>
    <t>Я все время чувствую себя усталым</t>
  </si>
  <si>
    <t>Я чувствую себя абсолютно здоровым человеком</t>
  </si>
  <si>
    <t>В последнее время меня стали раздражать вещи, к которым я раньше относился спокойно</t>
  </si>
  <si>
    <r>
      <t>Инструкция.</t>
    </r>
    <r>
      <rPr>
        <sz val="11"/>
        <rFont val="Arial Narrow"/>
        <family val="2"/>
      </rPr>
      <t xml:space="preserve"> 
Пожалуйста, внимательно прочитайте утверждения. Оцените, насколько они соответствуют вашему состоянию. 
Проставьте цифру 1 в соответствующей колонке. 
Постарайтесь не тратить много времени на обдумывание, отвечайте быстро. 
Возможно, некоторые утверждения вызовут у вас затруднение, в этом случае поставьте цифру 1 в графе «Соответствует частично». 
Но старайтесь давать более определенный ответ.</t>
    </r>
  </si>
  <si>
    <t>нет</t>
  </si>
  <si>
    <t>да</t>
  </si>
  <si>
    <t>№ п/п</t>
  </si>
  <si>
    <t>Признак</t>
  </si>
  <si>
    <t>Номера утверждений</t>
  </si>
  <si>
    <t>Сумма баллов</t>
  </si>
  <si>
    <t>I</t>
  </si>
  <si>
    <t>Ухудшение самочувствия:</t>
  </si>
  <si>
    <t>• эмоциональные сдвиги</t>
  </si>
  <si>
    <t>2, 4, 7, 10, 13, 14, 15, 31</t>
  </si>
  <si>
    <t>• особенности отдельных психических процессов</t>
  </si>
  <si>
    <t>24, 28, 32, 33</t>
  </si>
  <si>
    <t>• снижение общей активности</t>
  </si>
  <si>
    <t>22, 23, 27, 29, 36</t>
  </si>
  <si>
    <t>• ощущение усталости</t>
  </si>
  <si>
    <t>1, 8, 30, 34, 35, 63</t>
  </si>
  <si>
    <t>II</t>
  </si>
  <si>
    <t>Соматовегетативные нарушения</t>
  </si>
  <si>
    <t>5, 37–54, 64</t>
  </si>
  <si>
    <t>III</t>
  </si>
  <si>
    <t>Нарушение цикла «сон — бодрствование»</t>
  </si>
  <si>
    <t>55–62</t>
  </si>
  <si>
    <t>IV</t>
  </si>
  <si>
    <t>Особенности социального взаимодействия</t>
  </si>
  <si>
    <t>3, 6, 9, 11, 12, 16–19</t>
  </si>
  <si>
    <t>V</t>
  </si>
  <si>
    <t>Снижение мотивации к деятельности</t>
  </si>
  <si>
    <t>20, 21, 25, 26</t>
  </si>
  <si>
    <t>Итого:</t>
  </si>
  <si>
    <t>96 баллов и более — высокий уровень дезадаптации, требует принятия неотложных мер (психологических и медицинских</t>
  </si>
  <si>
    <t>от 65 до 95 баллов — выраженный уровень дезадаптации, требует обязательного вмешательства специалистов, смены профессии или проведения программы по реадаптации</t>
  </si>
  <si>
    <t>от 32 до 64 баллов — умеренный уровень дезадаптации, требует оказания помощи специалистов по проведению реадаптации</t>
  </si>
  <si>
    <t>до 32 баллов — низкий уровень дезадаптации, полезно проведение консультативной работы специалистов</t>
  </si>
  <si>
    <t>Диапазон баллов</t>
  </si>
  <si>
    <t>0-16</t>
  </si>
  <si>
    <t>0-8</t>
  </si>
  <si>
    <t>0-10</t>
  </si>
  <si>
    <t>0-12</t>
  </si>
  <si>
    <t>0-40</t>
  </si>
  <si>
    <t>0-18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</si>
</sst>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3">
    <font>
      <sz val="10"/>
      <name val="Arial Cyr"/>
      <family val="0"/>
    </font>
    <font>
      <sz val="10"/>
      <color indexed="10"/>
      <name val="Arial Cyr"/>
      <family val="2"/>
    </font>
    <font>
      <b/>
      <sz val="12"/>
      <name val="Arial Cyr"/>
      <family val="0"/>
    </font>
    <font>
      <b/>
      <sz val="14"/>
      <name val="Arial Cyr"/>
      <family val="0"/>
    </font>
    <font>
      <sz val="10"/>
      <color indexed="8"/>
      <name val="Arial Narrow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name val="Arial Narrow"/>
      <family val="2"/>
    </font>
    <font>
      <b/>
      <sz val="11"/>
      <name val="Arial Narrow"/>
      <family val="2"/>
    </font>
    <font>
      <b/>
      <sz val="12"/>
      <name val="Arial Narrow"/>
      <family val="2"/>
    </font>
    <font>
      <sz val="11"/>
      <name val="Arial"/>
      <family val="2"/>
    </font>
    <font>
      <b/>
      <sz val="11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8" fillId="0" borderId="2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0" fontId="9" fillId="0" borderId="3" xfId="0" applyFont="1" applyBorder="1" applyAlignment="1">
      <alignment horizontal="left" wrapText="1"/>
    </xf>
    <xf numFmtId="0" fontId="11" fillId="3" borderId="2" xfId="0" applyFont="1" applyFill="1" applyBorder="1" applyAlignment="1">
      <alignment horizontal="center" wrapText="1"/>
    </xf>
    <xf numFmtId="0" fontId="11" fillId="4" borderId="2" xfId="0" applyFont="1" applyFill="1" applyBorder="1" applyAlignment="1">
      <alignment horizontal="center" wrapText="1"/>
    </xf>
    <xf numFmtId="0" fontId="12" fillId="5" borderId="2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right" vertical="center" wrapText="1"/>
    </xf>
    <xf numFmtId="0" fontId="11" fillId="6" borderId="2" xfId="0" applyFont="1" applyFill="1" applyBorder="1" applyAlignment="1">
      <alignment horizontal="left" vertical="center" wrapText="1" indent="2"/>
    </xf>
    <xf numFmtId="0" fontId="11" fillId="6" borderId="7" xfId="0" applyFont="1" applyFill="1" applyBorder="1" applyAlignment="1">
      <alignment horizontal="center" vertical="center" wrapText="1"/>
    </xf>
    <xf numFmtId="0" fontId="11" fillId="6" borderId="8" xfId="0" applyFont="1" applyFill="1" applyBorder="1" applyAlignment="1">
      <alignment horizontal="center" vertical="center" wrapText="1"/>
    </xf>
    <xf numFmtId="0" fontId="12" fillId="5" borderId="9" xfId="0" applyFont="1" applyFill="1" applyBorder="1" applyAlignment="1">
      <alignment horizontal="center" vertical="center" wrapText="1"/>
    </xf>
    <xf numFmtId="0" fontId="12" fillId="5" borderId="10" xfId="0" applyFont="1" applyFill="1" applyBorder="1" applyAlignment="1">
      <alignment horizontal="center" vertical="center" wrapText="1"/>
    </xf>
    <xf numFmtId="0" fontId="12" fillId="5" borderId="11" xfId="0" applyFont="1" applyFill="1" applyBorder="1" applyAlignment="1">
      <alignment horizontal="center" vertical="center" wrapText="1"/>
    </xf>
    <xf numFmtId="0" fontId="11" fillId="6" borderId="12" xfId="0" applyFont="1" applyFill="1" applyBorder="1" applyAlignment="1">
      <alignment horizontal="center" vertical="center" wrapText="1"/>
    </xf>
    <xf numFmtId="0" fontId="11" fillId="6" borderId="13" xfId="0" applyFont="1" applyFill="1" applyBorder="1" applyAlignment="1">
      <alignment vertical="center" wrapText="1"/>
    </xf>
    <xf numFmtId="0" fontId="11" fillId="6" borderId="14" xfId="0" applyFont="1" applyFill="1" applyBorder="1" applyAlignment="1">
      <alignment horizontal="center" vertical="center" wrapText="1"/>
    </xf>
    <xf numFmtId="0" fontId="11" fillId="6" borderId="15" xfId="0" applyFont="1" applyFill="1" applyBorder="1" applyAlignment="1">
      <alignment horizontal="center" vertical="center" wrapText="1"/>
    </xf>
    <xf numFmtId="0" fontId="11" fillId="6" borderId="16" xfId="0" applyFont="1" applyFill="1" applyBorder="1" applyAlignment="1">
      <alignment horizontal="left" vertical="center" wrapText="1" indent="2"/>
    </xf>
    <xf numFmtId="0" fontId="11" fillId="6" borderId="17" xfId="0" applyFont="1" applyFill="1" applyBorder="1" applyAlignment="1">
      <alignment horizontal="center" vertical="center" wrapText="1"/>
    </xf>
    <xf numFmtId="0" fontId="11" fillId="7" borderId="12" xfId="0" applyFont="1" applyFill="1" applyBorder="1" applyAlignment="1">
      <alignment horizontal="center" vertical="center" wrapText="1"/>
    </xf>
    <xf numFmtId="0" fontId="11" fillId="7" borderId="18" xfId="0" applyFont="1" applyFill="1" applyBorder="1" applyAlignment="1">
      <alignment vertical="center" wrapText="1"/>
    </xf>
    <xf numFmtId="0" fontId="11" fillId="7" borderId="19" xfId="0" applyFont="1" applyFill="1" applyBorder="1" applyAlignment="1">
      <alignment horizontal="center" vertical="center" wrapText="1"/>
    </xf>
    <xf numFmtId="0" fontId="11" fillId="8" borderId="12" xfId="0" applyFont="1" applyFill="1" applyBorder="1" applyAlignment="1">
      <alignment horizontal="center" vertical="center" wrapText="1"/>
    </xf>
    <xf numFmtId="0" fontId="11" fillId="8" borderId="18" xfId="0" applyFont="1" applyFill="1" applyBorder="1" applyAlignment="1">
      <alignment vertical="center" wrapText="1"/>
    </xf>
    <xf numFmtId="0" fontId="11" fillId="8" borderId="19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1" fillId="3" borderId="18" xfId="0" applyFont="1" applyFill="1" applyBorder="1" applyAlignment="1">
      <alignment vertical="center" wrapText="1"/>
    </xf>
    <xf numFmtId="0" fontId="11" fillId="3" borderId="19" xfId="0" applyFont="1" applyFill="1" applyBorder="1" applyAlignment="1">
      <alignment horizontal="center" vertical="center" wrapText="1"/>
    </xf>
    <xf numFmtId="0" fontId="11" fillId="9" borderId="9" xfId="0" applyFont="1" applyFill="1" applyBorder="1" applyAlignment="1">
      <alignment horizontal="center" vertical="center" wrapText="1"/>
    </xf>
    <xf numFmtId="0" fontId="11" fillId="9" borderId="10" xfId="0" applyFont="1" applyFill="1" applyBorder="1" applyAlignment="1">
      <alignment vertical="center" wrapText="1"/>
    </xf>
    <xf numFmtId="0" fontId="11" fillId="9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0" fillId="0" borderId="20" xfId="0" applyFont="1" applyFill="1" applyBorder="1" applyAlignment="1">
      <alignment horizontal="left" vertical="top" wrapText="1"/>
    </xf>
    <xf numFmtId="0" fontId="10" fillId="0" borderId="21" xfId="0" applyFont="1" applyFill="1" applyBorder="1" applyAlignment="1">
      <alignment horizontal="left" vertical="top" wrapText="1"/>
    </xf>
    <xf numFmtId="0" fontId="10" fillId="0" borderId="22" xfId="0" applyFont="1" applyFill="1" applyBorder="1" applyAlignment="1">
      <alignment horizontal="left" vertical="top" wrapText="1"/>
    </xf>
    <xf numFmtId="0" fontId="10" fillId="0" borderId="23" xfId="0" applyFont="1" applyFill="1" applyBorder="1" applyAlignment="1">
      <alignment horizontal="left" vertical="top" wrapText="1"/>
    </xf>
    <xf numFmtId="0" fontId="10" fillId="0" borderId="24" xfId="0" applyFont="1" applyFill="1" applyBorder="1" applyAlignment="1">
      <alignment horizontal="left" vertical="top" wrapText="1"/>
    </xf>
    <xf numFmtId="0" fontId="10" fillId="0" borderId="25" xfId="0" applyFont="1" applyFill="1" applyBorder="1" applyAlignment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8"/>
  <sheetViews>
    <sheetView tabSelected="1" zoomScale="105" zoomScaleNormal="105" zoomScaleSheetLayoutView="85" workbookViewId="0" topLeftCell="A1">
      <selection activeCell="B3" sqref="B3"/>
    </sheetView>
  </sheetViews>
  <sheetFormatPr defaultColWidth="9.00390625" defaultRowHeight="12.75"/>
  <cols>
    <col min="1" max="1" width="3.125" style="4" bestFit="1" customWidth="1"/>
    <col min="2" max="2" width="77.875" style="7" bestFit="1" customWidth="1"/>
    <col min="3" max="5" width="12.25390625" style="5" customWidth="1"/>
    <col min="6" max="6" width="15.00390625" style="5" customWidth="1"/>
    <col min="7" max="9" width="15.00390625" style="5" hidden="1" customWidth="1"/>
    <col min="10" max="10" width="9.125" style="6" hidden="1" customWidth="1"/>
    <col min="11" max="11" width="9.125" style="4" hidden="1" customWidth="1"/>
    <col min="12" max="12" width="9.125" style="5" hidden="1" customWidth="1"/>
    <col min="13" max="13" width="9.125" style="26" hidden="1" customWidth="1"/>
    <col min="14" max="14" width="9.125" style="5" hidden="1" customWidth="1"/>
    <col min="15" max="15" width="62.625" style="5" hidden="1" customWidth="1"/>
    <col min="16" max="16" width="24.25390625" style="5" hidden="1" customWidth="1"/>
    <col min="17" max="17" width="16.375" style="5" hidden="1" customWidth="1"/>
    <col min="18" max="18" width="9.125" style="5" hidden="1" customWidth="1"/>
    <col min="19" max="19" width="9.125" style="5" customWidth="1"/>
    <col min="20" max="16384" width="9.125" style="5" customWidth="1"/>
  </cols>
  <sheetData>
    <row r="1" spans="2:5" ht="15.75" customHeight="1">
      <c r="B1" s="15" t="s">
        <v>70</v>
      </c>
      <c r="C1" s="15"/>
      <c r="D1" s="15"/>
      <c r="E1" s="15"/>
    </row>
    <row r="2" spans="2:5" ht="87.75" customHeight="1">
      <c r="B2" s="16"/>
      <c r="C2" s="16"/>
      <c r="D2" s="16"/>
      <c r="E2" s="16"/>
    </row>
    <row r="3" spans="1:5" ht="51" customHeight="1">
      <c r="A3" s="2"/>
      <c r="B3" s="11" t="s">
        <v>1</v>
      </c>
      <c r="C3" s="12" t="s">
        <v>4</v>
      </c>
      <c r="D3" s="12" t="s">
        <v>5</v>
      </c>
      <c r="E3" s="12" t="s">
        <v>3</v>
      </c>
    </row>
    <row r="4" spans="1:17" ht="21.75" customHeight="1">
      <c r="A4" s="3">
        <v>1</v>
      </c>
      <c r="B4" s="14" t="s">
        <v>6</v>
      </c>
      <c r="C4" s="9">
        <v>1</v>
      </c>
      <c r="D4" s="9"/>
      <c r="E4" s="9"/>
      <c r="F4" s="8" t="str">
        <f>IF(SUM(C4:E4)=0,"ответ не выбран",IF(SUM(C4:E4)=1," ","лишние ответы"))</f>
        <v> </v>
      </c>
      <c r="G4" s="8"/>
      <c r="H4" s="8"/>
      <c r="I4" s="8"/>
      <c r="J4" s="17">
        <v>1</v>
      </c>
      <c r="K4" s="18" t="s">
        <v>71</v>
      </c>
      <c r="L4" s="5">
        <f>IF(AND(E4=1,D4=0,C4=0),2,IF(AND(E4=0,D4=1,C4=0),1,IF(AND(E4=0,D4=0,C4=1),0,"ошибка")))</f>
        <v>0</v>
      </c>
      <c r="N4" s="19" t="s">
        <v>73</v>
      </c>
      <c r="O4" s="19" t="s">
        <v>74</v>
      </c>
      <c r="P4" s="19" t="s">
        <v>75</v>
      </c>
      <c r="Q4" s="19" t="s">
        <v>76</v>
      </c>
    </row>
    <row r="5" spans="1:17" ht="21.75" customHeight="1">
      <c r="A5" s="3">
        <v>2</v>
      </c>
      <c r="B5" s="14" t="s">
        <v>7</v>
      </c>
      <c r="C5" s="9">
        <v>1</v>
      </c>
      <c r="D5" s="9"/>
      <c r="E5" s="9"/>
      <c r="F5" s="8" t="str">
        <f aca="true" t="shared" si="0" ref="F5:F67">IF(SUM(C5:E5)=0,"ответ не выбран",IF(SUM(C5:E5)=1," ","лишние ответы"))</f>
        <v> </v>
      </c>
      <c r="G5" s="8"/>
      <c r="H5" s="8"/>
      <c r="I5" s="8"/>
      <c r="J5" s="17">
        <v>2</v>
      </c>
      <c r="K5" s="18" t="s">
        <v>71</v>
      </c>
      <c r="L5" s="5">
        <f>IF(AND(E5=1,D5=0,C5=0),2,IF(AND(E5=0,D5=1,C5=0),1,IF(AND(E5=0,D5=0,C5=1),0,"ошибка")))</f>
        <v>0</v>
      </c>
      <c r="N5" s="20" t="s">
        <v>77</v>
      </c>
      <c r="O5" s="21" t="s">
        <v>78</v>
      </c>
      <c r="P5" s="21"/>
      <c r="Q5" s="25"/>
    </row>
    <row r="6" spans="1:17" ht="21.75" customHeight="1">
      <c r="A6" s="3">
        <v>3</v>
      </c>
      <c r="B6" s="14" t="s">
        <v>8</v>
      </c>
      <c r="C6" s="9"/>
      <c r="D6" s="9">
        <v>1</v>
      </c>
      <c r="E6" s="9"/>
      <c r="F6" s="8" t="str">
        <f t="shared" si="0"/>
        <v> </v>
      </c>
      <c r="G6" s="8"/>
      <c r="H6" s="8"/>
      <c r="I6" s="8"/>
      <c r="J6" s="17">
        <v>3</v>
      </c>
      <c r="K6" s="18" t="s">
        <v>71</v>
      </c>
      <c r="L6" s="5">
        <f>IF(AND(E6=1,D6=0,C6=0),2,IF(AND(E6=0,D6=1,C6=0),1,IF(AND(E6=0,D6=0,C6=1),0,"ошибка")))</f>
        <v>1</v>
      </c>
      <c r="N6" s="22"/>
      <c r="O6" s="23" t="s">
        <v>79</v>
      </c>
      <c r="P6" s="21" t="s">
        <v>80</v>
      </c>
      <c r="Q6" s="25">
        <f>SUM(L5,L7,L10,L13,L16,L17,L18,L34)</f>
        <v>2</v>
      </c>
    </row>
    <row r="7" spans="1:17" ht="21.75" customHeight="1">
      <c r="A7" s="3">
        <v>4</v>
      </c>
      <c r="B7" s="14" t="s">
        <v>9</v>
      </c>
      <c r="C7" s="9"/>
      <c r="D7" s="9">
        <v>1</v>
      </c>
      <c r="E7" s="9"/>
      <c r="F7" s="8" t="str">
        <f t="shared" si="0"/>
        <v> </v>
      </c>
      <c r="G7" s="8"/>
      <c r="H7" s="8"/>
      <c r="I7" s="8"/>
      <c r="J7" s="17">
        <v>4</v>
      </c>
      <c r="K7" s="18" t="s">
        <v>72</v>
      </c>
      <c r="L7" s="5">
        <f>IF(AND(E7=1,D7=0,C7=0),0,IF(AND(E7=0,D7=1,C7=0),1,IF(AND(E7=0,D7=0,C7=1),2,"ошибка")))</f>
        <v>1</v>
      </c>
      <c r="N7" s="22"/>
      <c r="O7" s="23" t="s">
        <v>81</v>
      </c>
      <c r="P7" s="21" t="s">
        <v>82</v>
      </c>
      <c r="Q7" s="25">
        <f>SUM(L27,L31,L35,L36)</f>
        <v>1</v>
      </c>
    </row>
    <row r="8" spans="1:17" ht="21.75" customHeight="1">
      <c r="A8" s="3">
        <v>5</v>
      </c>
      <c r="B8" s="14" t="s">
        <v>10</v>
      </c>
      <c r="C8" s="9"/>
      <c r="D8" s="9"/>
      <c r="E8" s="9">
        <v>1</v>
      </c>
      <c r="F8" s="8" t="str">
        <f t="shared" si="0"/>
        <v> </v>
      </c>
      <c r="G8" s="8"/>
      <c r="H8" s="8"/>
      <c r="I8" s="8"/>
      <c r="J8" s="17">
        <v>5</v>
      </c>
      <c r="K8" s="18" t="s">
        <v>72</v>
      </c>
      <c r="L8" s="5">
        <f>IF(AND(E8=1,D8=0,C8=0),0,IF(AND(E8=0,D8=1,C8=0),1,IF(AND(E8=0,D8=0,C8=1),2,"ошибка")))</f>
        <v>0</v>
      </c>
      <c r="N8" s="22"/>
      <c r="O8" s="23" t="s">
        <v>83</v>
      </c>
      <c r="P8" s="21" t="s">
        <v>84</v>
      </c>
      <c r="Q8" s="25">
        <f>SUM(L25,L26,L30,L32,L39)</f>
        <v>4</v>
      </c>
    </row>
    <row r="9" spans="1:17" ht="21.75" customHeight="1">
      <c r="A9" s="3">
        <v>6</v>
      </c>
      <c r="B9" s="14" t="s">
        <v>11</v>
      </c>
      <c r="C9" s="9">
        <v>1</v>
      </c>
      <c r="D9" s="9"/>
      <c r="E9" s="9"/>
      <c r="F9" s="8" t="str">
        <f t="shared" si="0"/>
        <v> </v>
      </c>
      <c r="G9" s="8"/>
      <c r="H9" s="8"/>
      <c r="I9" s="8"/>
      <c r="J9" s="17">
        <v>6</v>
      </c>
      <c r="K9" s="18" t="s">
        <v>71</v>
      </c>
      <c r="L9" s="5">
        <f>IF(AND(E9=1,D9=0,C9=0),2,IF(AND(E9=0,D9=1,C9=0),1,IF(AND(E9=0,D9=0,C9=1),0,"ошибка")))</f>
        <v>0</v>
      </c>
      <c r="N9" s="24"/>
      <c r="O9" s="23" t="s">
        <v>85</v>
      </c>
      <c r="P9" s="21" t="s">
        <v>86</v>
      </c>
      <c r="Q9" s="25">
        <f>SUM(L4,L11,L33,L37,L38,L66)</f>
        <v>2</v>
      </c>
    </row>
    <row r="10" spans="1:17" ht="21.75" customHeight="1">
      <c r="A10" s="3">
        <v>7</v>
      </c>
      <c r="B10" s="14" t="s">
        <v>12</v>
      </c>
      <c r="C10" s="9"/>
      <c r="D10" s="9"/>
      <c r="E10" s="9">
        <v>1</v>
      </c>
      <c r="F10" s="8" t="str">
        <f t="shared" si="0"/>
        <v> </v>
      </c>
      <c r="G10" s="8"/>
      <c r="H10" s="8"/>
      <c r="I10" s="8"/>
      <c r="J10" s="17">
        <v>7</v>
      </c>
      <c r="K10" s="18" t="s">
        <v>72</v>
      </c>
      <c r="L10" s="5">
        <f>IF(AND(E10=1,D10=0,C10=0),0,IF(AND(E10=0,D10=1,C10=0),1,IF(AND(E10=0,D10=0,C10=1),2,"ошибка")))</f>
        <v>0</v>
      </c>
      <c r="N10" s="25" t="s">
        <v>87</v>
      </c>
      <c r="O10" s="21" t="s">
        <v>88</v>
      </c>
      <c r="P10" s="21" t="s">
        <v>89</v>
      </c>
      <c r="Q10" s="25">
        <f>SUM(L8,L40:L57,L67)</f>
        <v>4</v>
      </c>
    </row>
    <row r="11" spans="1:17" ht="21.75" customHeight="1">
      <c r="A11" s="3">
        <v>8</v>
      </c>
      <c r="B11" s="14" t="s">
        <v>13</v>
      </c>
      <c r="C11" s="9"/>
      <c r="D11" s="9">
        <v>1</v>
      </c>
      <c r="E11" s="9"/>
      <c r="F11" s="8" t="str">
        <f t="shared" si="0"/>
        <v> </v>
      </c>
      <c r="G11" s="8"/>
      <c r="H11" s="8"/>
      <c r="I11" s="8"/>
      <c r="J11" s="17">
        <v>8</v>
      </c>
      <c r="K11" s="18" t="s">
        <v>72</v>
      </c>
      <c r="L11" s="5">
        <f>IF(AND(E11=1,D11=0,C11=0),0,IF(AND(E11=0,D11=1,C11=0),1,IF(AND(E11=0,D11=0,C11=1),2,"ошибка")))</f>
        <v>1</v>
      </c>
      <c r="N11" s="25" t="s">
        <v>90</v>
      </c>
      <c r="O11" s="21" t="s">
        <v>91</v>
      </c>
      <c r="P11" s="21" t="s">
        <v>92</v>
      </c>
      <c r="Q11" s="25">
        <f>SUM(L58:L65)</f>
        <v>3</v>
      </c>
    </row>
    <row r="12" spans="1:17" ht="21.75" customHeight="1">
      <c r="A12" s="3">
        <v>9</v>
      </c>
      <c r="B12" s="14" t="s">
        <v>14</v>
      </c>
      <c r="C12" s="9"/>
      <c r="D12" s="9"/>
      <c r="E12" s="9">
        <v>1</v>
      </c>
      <c r="F12" s="8" t="str">
        <f t="shared" si="0"/>
        <v> </v>
      </c>
      <c r="G12" s="8"/>
      <c r="H12" s="8"/>
      <c r="I12" s="8"/>
      <c r="J12" s="17">
        <v>9</v>
      </c>
      <c r="K12" s="18" t="s">
        <v>71</v>
      </c>
      <c r="L12" s="5">
        <f>IF(AND(E12=1,D12=0,C12=0),2,IF(AND(E12=0,D12=1,C12=0),1,IF(AND(E12=0,D12=0,C12=1),0,"ошибка")))</f>
        <v>2</v>
      </c>
      <c r="N12" s="25" t="s">
        <v>93</v>
      </c>
      <c r="O12" s="21" t="s">
        <v>94</v>
      </c>
      <c r="P12" s="21" t="s">
        <v>95</v>
      </c>
      <c r="Q12" s="25">
        <f>SUM(L6,L9,L12,L14,L15,L19:L22)</f>
        <v>4</v>
      </c>
    </row>
    <row r="13" spans="1:17" ht="21.75" customHeight="1">
      <c r="A13" s="3">
        <v>10</v>
      </c>
      <c r="B13" s="14" t="s">
        <v>15</v>
      </c>
      <c r="C13" s="9"/>
      <c r="D13" s="9"/>
      <c r="E13" s="9">
        <v>1</v>
      </c>
      <c r="F13" s="8" t="str">
        <f t="shared" si="0"/>
        <v> </v>
      </c>
      <c r="G13" s="8"/>
      <c r="H13" s="8"/>
      <c r="I13" s="8"/>
      <c r="J13" s="17">
        <v>10</v>
      </c>
      <c r="K13" s="18" t="s">
        <v>72</v>
      </c>
      <c r="L13" s="5">
        <f aca="true" t="shared" si="1" ref="L13:L18">IF(AND(E13=1,D13=0,C13=0),0,IF(AND(E13=0,D13=1,C13=0),1,IF(AND(E13=0,D13=0,C13=1),2,"ошибка")))</f>
        <v>0</v>
      </c>
      <c r="N13" s="25" t="s">
        <v>96</v>
      </c>
      <c r="O13" s="21" t="s">
        <v>97</v>
      </c>
      <c r="P13" s="21" t="s">
        <v>98</v>
      </c>
      <c r="Q13" s="25">
        <f>SUM(L23,L24,L28,L29)</f>
        <v>0</v>
      </c>
    </row>
    <row r="14" spans="1:17" ht="21.75" customHeight="1">
      <c r="A14" s="3">
        <v>11</v>
      </c>
      <c r="B14" s="14" t="s">
        <v>16</v>
      </c>
      <c r="C14" s="9"/>
      <c r="D14" s="9">
        <v>1</v>
      </c>
      <c r="E14" s="9"/>
      <c r="F14" s="8" t="str">
        <f t="shared" si="0"/>
        <v> </v>
      </c>
      <c r="G14" s="8"/>
      <c r="H14" s="8"/>
      <c r="I14" s="8"/>
      <c r="J14" s="17">
        <v>11</v>
      </c>
      <c r="K14" s="18" t="s">
        <v>72</v>
      </c>
      <c r="L14" s="5">
        <f t="shared" si="1"/>
        <v>1</v>
      </c>
      <c r="Q14" s="5">
        <f>SUM(Q6:Q13)</f>
        <v>20</v>
      </c>
    </row>
    <row r="15" spans="1:12" ht="21.75" customHeight="1">
      <c r="A15" s="3">
        <v>12</v>
      </c>
      <c r="B15" s="14" t="s">
        <v>17</v>
      </c>
      <c r="C15" s="9"/>
      <c r="D15" s="9"/>
      <c r="E15" s="9">
        <v>1</v>
      </c>
      <c r="F15" s="8" t="str">
        <f t="shared" si="0"/>
        <v> </v>
      </c>
      <c r="G15" s="8"/>
      <c r="H15" s="8"/>
      <c r="I15" s="8"/>
      <c r="J15" s="17">
        <v>12</v>
      </c>
      <c r="K15" s="18" t="s">
        <v>72</v>
      </c>
      <c r="L15" s="5">
        <f t="shared" si="1"/>
        <v>0</v>
      </c>
    </row>
    <row r="16" spans="1:12" ht="21.75" customHeight="1">
      <c r="A16" s="3">
        <v>13</v>
      </c>
      <c r="B16" s="14" t="s">
        <v>18</v>
      </c>
      <c r="C16" s="9"/>
      <c r="D16" s="9"/>
      <c r="E16" s="9">
        <v>1</v>
      </c>
      <c r="F16" s="8" t="str">
        <f t="shared" si="0"/>
        <v> </v>
      </c>
      <c r="G16" s="8"/>
      <c r="H16" s="8"/>
      <c r="I16" s="8"/>
      <c r="J16" s="17">
        <v>13</v>
      </c>
      <c r="K16" s="18" t="s">
        <v>72</v>
      </c>
      <c r="L16" s="5">
        <f t="shared" si="1"/>
        <v>0</v>
      </c>
    </row>
    <row r="17" spans="1:12" ht="21.75" customHeight="1">
      <c r="A17" s="3">
        <v>14</v>
      </c>
      <c r="B17" s="14" t="s">
        <v>69</v>
      </c>
      <c r="C17" s="9"/>
      <c r="D17" s="9">
        <v>1</v>
      </c>
      <c r="E17" s="9"/>
      <c r="F17" s="8" t="str">
        <f t="shared" si="0"/>
        <v> </v>
      </c>
      <c r="G17" s="8"/>
      <c r="H17" s="8"/>
      <c r="I17" s="8"/>
      <c r="J17" s="17">
        <v>14</v>
      </c>
      <c r="K17" s="18" t="s">
        <v>72</v>
      </c>
      <c r="L17" s="5">
        <f t="shared" si="1"/>
        <v>1</v>
      </c>
    </row>
    <row r="18" spans="1:12" ht="21.75" customHeight="1">
      <c r="A18" s="3">
        <v>15</v>
      </c>
      <c r="B18" s="14" t="s">
        <v>19</v>
      </c>
      <c r="C18" s="9"/>
      <c r="D18" s="9"/>
      <c r="E18" s="9">
        <v>1</v>
      </c>
      <c r="F18" s="8" t="str">
        <f t="shared" si="0"/>
        <v> </v>
      </c>
      <c r="G18" s="8"/>
      <c r="H18" s="8"/>
      <c r="I18" s="8"/>
      <c r="J18" s="17">
        <v>15</v>
      </c>
      <c r="K18" s="18" t="s">
        <v>72</v>
      </c>
      <c r="L18" s="5">
        <f t="shared" si="1"/>
        <v>0</v>
      </c>
    </row>
    <row r="19" spans="1:12" ht="21.75" customHeight="1">
      <c r="A19" s="3">
        <v>16</v>
      </c>
      <c r="B19" s="14" t="s">
        <v>20</v>
      </c>
      <c r="C19" s="9">
        <v>1</v>
      </c>
      <c r="D19" s="9"/>
      <c r="E19" s="9"/>
      <c r="F19" s="8" t="str">
        <f t="shared" si="0"/>
        <v> </v>
      </c>
      <c r="G19" s="8"/>
      <c r="H19" s="8"/>
      <c r="I19" s="8"/>
      <c r="J19" s="17">
        <v>16</v>
      </c>
      <c r="K19" s="18" t="s">
        <v>71</v>
      </c>
      <c r="L19" s="5">
        <f>IF(AND(E19=1,D19=0,C19=0),2,IF(AND(E19=0,D19=1,C19=0),1,IF(AND(E19=0,D19=0,C19=1),0,"ошибка")))</f>
        <v>0</v>
      </c>
    </row>
    <row r="20" spans="1:12" ht="21.75" customHeight="1">
      <c r="A20" s="3">
        <v>17</v>
      </c>
      <c r="B20" s="14" t="s">
        <v>21</v>
      </c>
      <c r="C20" s="9"/>
      <c r="D20" s="9"/>
      <c r="E20" s="9">
        <v>1</v>
      </c>
      <c r="F20" s="8" t="str">
        <f t="shared" si="0"/>
        <v> </v>
      </c>
      <c r="G20" s="8"/>
      <c r="H20" s="8"/>
      <c r="I20" s="8"/>
      <c r="J20" s="17">
        <v>17</v>
      </c>
      <c r="K20" s="18" t="s">
        <v>72</v>
      </c>
      <c r="L20" s="5">
        <f>IF(AND(E20=1,D20=0,C20=0),0,IF(AND(E20=0,D20=1,C20=0),1,IF(AND(E20=0,D20=0,C20=1),2,"ошибка")))</f>
        <v>0</v>
      </c>
    </row>
    <row r="21" spans="1:12" ht="21.75" customHeight="1">
      <c r="A21" s="3">
        <v>18</v>
      </c>
      <c r="B21" s="14" t="s">
        <v>22</v>
      </c>
      <c r="C21" s="9"/>
      <c r="D21" s="9"/>
      <c r="E21" s="9">
        <v>1</v>
      </c>
      <c r="F21" s="8" t="str">
        <f t="shared" si="0"/>
        <v> </v>
      </c>
      <c r="G21" s="8"/>
      <c r="H21" s="8"/>
      <c r="I21" s="8"/>
      <c r="J21" s="17">
        <v>18</v>
      </c>
      <c r="K21" s="18" t="s">
        <v>72</v>
      </c>
      <c r="L21" s="5">
        <f>IF(AND(E21=1,D21=0,C21=0),0,IF(AND(E21=0,D21=1,C21=0),1,IF(AND(E21=0,D21=0,C21=1),2,"ошибка")))</f>
        <v>0</v>
      </c>
    </row>
    <row r="22" spans="1:12" ht="21.75" customHeight="1">
      <c r="A22" s="3">
        <v>19</v>
      </c>
      <c r="B22" s="14" t="s">
        <v>23</v>
      </c>
      <c r="C22" s="9"/>
      <c r="D22" s="9"/>
      <c r="E22" s="9">
        <v>1</v>
      </c>
      <c r="F22" s="8" t="str">
        <f t="shared" si="0"/>
        <v> </v>
      </c>
      <c r="G22" s="8"/>
      <c r="H22" s="8"/>
      <c r="I22" s="8"/>
      <c r="J22" s="17">
        <v>19</v>
      </c>
      <c r="K22" s="18" t="s">
        <v>72</v>
      </c>
      <c r="L22" s="5">
        <f>IF(AND(E22=1,D22=0,C22=0),0,IF(AND(E22=0,D22=1,C22=0),1,IF(AND(E22=0,D22=0,C22=1),2,"ошибка")))</f>
        <v>0</v>
      </c>
    </row>
    <row r="23" spans="1:12" ht="21.75" customHeight="1">
      <c r="A23" s="3">
        <v>20</v>
      </c>
      <c r="B23" s="14" t="s">
        <v>24</v>
      </c>
      <c r="C23" s="9">
        <v>1</v>
      </c>
      <c r="D23" s="9"/>
      <c r="E23" s="9"/>
      <c r="F23" s="8" t="str">
        <f t="shared" si="0"/>
        <v> </v>
      </c>
      <c r="G23" s="8"/>
      <c r="H23" s="8"/>
      <c r="I23" s="8"/>
      <c r="J23" s="17">
        <v>20</v>
      </c>
      <c r="K23" s="18" t="s">
        <v>71</v>
      </c>
      <c r="L23" s="5">
        <f>IF(AND(E23=1,D23=0,C23=0),2,IF(AND(E23=0,D23=1,C23=0),1,IF(AND(E23=0,D23=0,C23=1),0,"ошибка")))</f>
        <v>0</v>
      </c>
    </row>
    <row r="24" spans="1:12" ht="21.75" customHeight="1">
      <c r="A24" s="3">
        <v>21</v>
      </c>
      <c r="B24" s="14" t="s">
        <v>25</v>
      </c>
      <c r="C24" s="9"/>
      <c r="D24" s="9"/>
      <c r="E24" s="9">
        <v>1</v>
      </c>
      <c r="F24" s="8" t="str">
        <f t="shared" si="0"/>
        <v> </v>
      </c>
      <c r="J24" s="17">
        <v>21</v>
      </c>
      <c r="K24" s="18" t="s">
        <v>72</v>
      </c>
      <c r="L24" s="5">
        <f>IF(AND(E24=1,D24=0,C24=0),0,IF(AND(E24=0,D24=1,C24=0),1,IF(AND(E24=0,D24=0,C24=1),2,"ошибка")))</f>
        <v>0</v>
      </c>
    </row>
    <row r="25" spans="1:12" ht="21.75" customHeight="1">
      <c r="A25" s="3">
        <v>22</v>
      </c>
      <c r="B25" s="14" t="s">
        <v>26</v>
      </c>
      <c r="C25" s="9"/>
      <c r="D25" s="9">
        <v>1</v>
      </c>
      <c r="E25" s="9"/>
      <c r="F25" s="8" t="str">
        <f t="shared" si="0"/>
        <v> </v>
      </c>
      <c r="J25" s="17">
        <v>22</v>
      </c>
      <c r="K25" s="18" t="s">
        <v>71</v>
      </c>
      <c r="L25" s="5">
        <f>IF(AND(E25=1,D25=0,C25=0),2,IF(AND(E25=0,D25=1,C25=0),1,IF(AND(E25=0,D25=0,C25=1),0,"ошибка")))</f>
        <v>1</v>
      </c>
    </row>
    <row r="26" spans="1:12" ht="21.75" customHeight="1">
      <c r="A26" s="3">
        <v>23</v>
      </c>
      <c r="B26" s="14" t="s">
        <v>27</v>
      </c>
      <c r="C26" s="9"/>
      <c r="D26" s="9"/>
      <c r="E26" s="9">
        <v>1</v>
      </c>
      <c r="F26" s="8" t="str">
        <f t="shared" si="0"/>
        <v> </v>
      </c>
      <c r="J26" s="17">
        <v>23</v>
      </c>
      <c r="K26" s="18" t="s">
        <v>72</v>
      </c>
      <c r="L26" s="5">
        <f>IF(AND(E26=1,D26=0,C26=0),0,IF(AND(E26=0,D26=1,C26=0),1,IF(AND(E26=0,D26=0,C26=1),2,"ошибка")))</f>
        <v>0</v>
      </c>
    </row>
    <row r="27" spans="1:12" ht="21.75" customHeight="1">
      <c r="A27" s="3">
        <v>24</v>
      </c>
      <c r="B27" s="14" t="s">
        <v>28</v>
      </c>
      <c r="C27" s="9"/>
      <c r="D27" s="9"/>
      <c r="E27" s="9">
        <v>1</v>
      </c>
      <c r="F27" s="8" t="str">
        <f t="shared" si="0"/>
        <v> </v>
      </c>
      <c r="J27" s="17">
        <v>24</v>
      </c>
      <c r="K27" s="18" t="s">
        <v>72</v>
      </c>
      <c r="L27" s="5">
        <f>IF(AND(E27=1,D27=0,C27=0),0,IF(AND(E27=0,D27=1,C27=0),1,IF(AND(E27=0,D27=0,C27=1),2,"ошибка")))</f>
        <v>0</v>
      </c>
    </row>
    <row r="28" spans="1:12" ht="21.75" customHeight="1">
      <c r="A28" s="3">
        <v>25</v>
      </c>
      <c r="B28" s="14" t="s">
        <v>29</v>
      </c>
      <c r="C28" s="9"/>
      <c r="D28" s="9"/>
      <c r="E28" s="9">
        <v>1</v>
      </c>
      <c r="F28" s="8" t="str">
        <f t="shared" si="0"/>
        <v> </v>
      </c>
      <c r="J28" s="17">
        <v>25</v>
      </c>
      <c r="K28" s="18" t="s">
        <v>72</v>
      </c>
      <c r="L28" s="5">
        <f>IF(AND(E28=1,D28=0,C28=0),0,IF(AND(E28=0,D28=1,C28=0),1,IF(AND(E28=0,D28=0,C28=1),2,"ошибка")))</f>
        <v>0</v>
      </c>
    </row>
    <row r="29" spans="1:12" ht="21.75" customHeight="1">
      <c r="A29" s="3">
        <v>26</v>
      </c>
      <c r="B29" s="14" t="s">
        <v>30</v>
      </c>
      <c r="C29" s="9">
        <v>1</v>
      </c>
      <c r="D29" s="9"/>
      <c r="E29" s="9"/>
      <c r="F29" s="8" t="str">
        <f t="shared" si="0"/>
        <v> </v>
      </c>
      <c r="J29" s="17">
        <v>26</v>
      </c>
      <c r="K29" s="18" t="s">
        <v>71</v>
      </c>
      <c r="L29" s="5">
        <f>IF(AND(E29=1,D29=0,C29=0),2,IF(AND(E29=0,D29=1,C29=0),1,IF(AND(E29=0,D29=0,C29=1),0,"ошибка")))</f>
        <v>0</v>
      </c>
    </row>
    <row r="30" spans="1:12" ht="21.75" customHeight="1">
      <c r="A30" s="3">
        <v>27</v>
      </c>
      <c r="B30" s="14" t="s">
        <v>31</v>
      </c>
      <c r="C30" s="9"/>
      <c r="D30" s="9">
        <v>1</v>
      </c>
      <c r="E30" s="9"/>
      <c r="F30" s="8" t="str">
        <f t="shared" si="0"/>
        <v> </v>
      </c>
      <c r="J30" s="17">
        <v>27</v>
      </c>
      <c r="K30" s="18" t="s">
        <v>71</v>
      </c>
      <c r="L30" s="5">
        <f>IF(AND(E30=1,D30=0,C30=0),2,IF(AND(E30=0,D30=1,C30=0),1,IF(AND(E30=0,D30=0,C30=1),0,"ошибка")))</f>
        <v>1</v>
      </c>
    </row>
    <row r="31" spans="1:12" ht="21.75" customHeight="1">
      <c r="A31" s="3">
        <v>28</v>
      </c>
      <c r="B31" s="14" t="s">
        <v>32</v>
      </c>
      <c r="C31" s="9"/>
      <c r="D31" s="9">
        <v>1</v>
      </c>
      <c r="E31" s="9"/>
      <c r="F31" s="8" t="str">
        <f t="shared" si="0"/>
        <v> </v>
      </c>
      <c r="J31" s="17">
        <v>28</v>
      </c>
      <c r="K31" s="18" t="s">
        <v>72</v>
      </c>
      <c r="L31" s="5">
        <f aca="true" t="shared" si="2" ref="L31:L57">IF(AND(E31=1,D31=0,C31=0),0,IF(AND(E31=0,D31=1,C31=0),1,IF(AND(E31=0,D31=0,C31=1),2,"ошибка")))</f>
        <v>1</v>
      </c>
    </row>
    <row r="32" spans="1:12" ht="21.75" customHeight="1">
      <c r="A32" s="3">
        <v>29</v>
      </c>
      <c r="B32" s="14" t="s">
        <v>33</v>
      </c>
      <c r="C32" s="9"/>
      <c r="D32" s="9">
        <v>1</v>
      </c>
      <c r="E32" s="9"/>
      <c r="F32" s="8" t="str">
        <f t="shared" si="0"/>
        <v> </v>
      </c>
      <c r="J32" s="17">
        <v>29</v>
      </c>
      <c r="K32" s="18" t="s">
        <v>72</v>
      </c>
      <c r="L32" s="5">
        <f t="shared" si="2"/>
        <v>1</v>
      </c>
    </row>
    <row r="33" spans="1:12" ht="21.75" customHeight="1">
      <c r="A33" s="3">
        <v>30</v>
      </c>
      <c r="B33" s="14" t="s">
        <v>34</v>
      </c>
      <c r="C33" s="9"/>
      <c r="D33" s="9"/>
      <c r="E33" s="9">
        <v>1</v>
      </c>
      <c r="F33" s="8" t="str">
        <f t="shared" si="0"/>
        <v> </v>
      </c>
      <c r="J33" s="17">
        <v>30</v>
      </c>
      <c r="K33" s="18" t="s">
        <v>72</v>
      </c>
      <c r="L33" s="5">
        <f t="shared" si="2"/>
        <v>0</v>
      </c>
    </row>
    <row r="34" spans="1:12" ht="21.75" customHeight="1">
      <c r="A34" s="3">
        <v>31</v>
      </c>
      <c r="B34" s="14" t="s">
        <v>35</v>
      </c>
      <c r="C34" s="9"/>
      <c r="D34" s="9"/>
      <c r="E34" s="9">
        <v>1</v>
      </c>
      <c r="F34" s="8" t="str">
        <f t="shared" si="0"/>
        <v> </v>
      </c>
      <c r="J34" s="17">
        <v>31</v>
      </c>
      <c r="K34" s="18" t="s">
        <v>72</v>
      </c>
      <c r="L34" s="5">
        <f t="shared" si="2"/>
        <v>0</v>
      </c>
    </row>
    <row r="35" spans="1:12" ht="21.75" customHeight="1">
      <c r="A35" s="3">
        <v>32</v>
      </c>
      <c r="B35" s="14" t="s">
        <v>36</v>
      </c>
      <c r="C35" s="9"/>
      <c r="D35" s="9"/>
      <c r="E35" s="9">
        <v>1</v>
      </c>
      <c r="F35" s="8" t="str">
        <f t="shared" si="0"/>
        <v> </v>
      </c>
      <c r="J35" s="17">
        <v>32</v>
      </c>
      <c r="K35" s="18" t="s">
        <v>72</v>
      </c>
      <c r="L35" s="5">
        <f t="shared" si="2"/>
        <v>0</v>
      </c>
    </row>
    <row r="36" spans="1:12" ht="21.75" customHeight="1">
      <c r="A36" s="3">
        <v>33</v>
      </c>
      <c r="B36" s="14" t="s">
        <v>37</v>
      </c>
      <c r="C36" s="9"/>
      <c r="D36" s="9"/>
      <c r="E36" s="9">
        <v>1</v>
      </c>
      <c r="F36" s="8" t="str">
        <f t="shared" si="0"/>
        <v> </v>
      </c>
      <c r="J36" s="17">
        <v>33</v>
      </c>
      <c r="K36" s="18" t="s">
        <v>72</v>
      </c>
      <c r="L36" s="5">
        <f t="shared" si="2"/>
        <v>0</v>
      </c>
    </row>
    <row r="37" spans="1:12" ht="21.75" customHeight="1">
      <c r="A37" s="3">
        <v>34</v>
      </c>
      <c r="B37" s="14" t="s">
        <v>38</v>
      </c>
      <c r="C37" s="9"/>
      <c r="D37" s="9"/>
      <c r="E37" s="9">
        <v>1</v>
      </c>
      <c r="F37" s="8" t="str">
        <f t="shared" si="0"/>
        <v> </v>
      </c>
      <c r="J37" s="17">
        <v>34</v>
      </c>
      <c r="K37" s="18" t="s">
        <v>72</v>
      </c>
      <c r="L37" s="5">
        <f t="shared" si="2"/>
        <v>0</v>
      </c>
    </row>
    <row r="38" spans="1:12" ht="21.75" customHeight="1">
      <c r="A38" s="3">
        <v>35</v>
      </c>
      <c r="B38" s="14" t="s">
        <v>39</v>
      </c>
      <c r="C38" s="9"/>
      <c r="D38" s="9">
        <v>1</v>
      </c>
      <c r="E38" s="9"/>
      <c r="F38" s="8" t="str">
        <f t="shared" si="0"/>
        <v> </v>
      </c>
      <c r="J38" s="17">
        <v>35</v>
      </c>
      <c r="K38" s="18" t="s">
        <v>72</v>
      </c>
      <c r="L38" s="5">
        <f t="shared" si="2"/>
        <v>1</v>
      </c>
    </row>
    <row r="39" spans="1:12" ht="21.75" customHeight="1">
      <c r="A39" s="3">
        <v>36</v>
      </c>
      <c r="B39" s="14" t="s">
        <v>40</v>
      </c>
      <c r="C39" s="9"/>
      <c r="D39" s="9">
        <v>1</v>
      </c>
      <c r="E39" s="9"/>
      <c r="F39" s="8" t="str">
        <f t="shared" si="0"/>
        <v> </v>
      </c>
      <c r="J39" s="17">
        <v>36</v>
      </c>
      <c r="K39" s="18" t="s">
        <v>72</v>
      </c>
      <c r="L39" s="5">
        <f t="shared" si="2"/>
        <v>1</v>
      </c>
    </row>
    <row r="40" spans="1:12" ht="21.75" customHeight="1">
      <c r="A40" s="3">
        <v>37</v>
      </c>
      <c r="B40" s="14" t="s">
        <v>41</v>
      </c>
      <c r="C40" s="9"/>
      <c r="D40" s="9">
        <v>1</v>
      </c>
      <c r="E40" s="9"/>
      <c r="F40" s="8" t="str">
        <f t="shared" si="0"/>
        <v> </v>
      </c>
      <c r="J40" s="17">
        <v>37</v>
      </c>
      <c r="K40" s="18" t="s">
        <v>72</v>
      </c>
      <c r="L40" s="5">
        <f t="shared" si="2"/>
        <v>1</v>
      </c>
    </row>
    <row r="41" spans="1:12" ht="21.75" customHeight="1">
      <c r="A41" s="3">
        <v>38</v>
      </c>
      <c r="B41" s="14" t="s">
        <v>42</v>
      </c>
      <c r="C41" s="9"/>
      <c r="D41" s="9">
        <v>1</v>
      </c>
      <c r="E41" s="9"/>
      <c r="F41" s="8" t="str">
        <f t="shared" si="0"/>
        <v> </v>
      </c>
      <c r="J41" s="17">
        <v>38</v>
      </c>
      <c r="K41" s="18" t="s">
        <v>72</v>
      </c>
      <c r="L41" s="5">
        <f t="shared" si="2"/>
        <v>1</v>
      </c>
    </row>
    <row r="42" spans="1:12" ht="21.75" customHeight="1">
      <c r="A42" s="3">
        <v>39</v>
      </c>
      <c r="B42" s="14" t="s">
        <v>43</v>
      </c>
      <c r="C42" s="9">
        <v>1</v>
      </c>
      <c r="D42" s="9"/>
      <c r="E42" s="9"/>
      <c r="F42" s="8" t="str">
        <f t="shared" si="0"/>
        <v> </v>
      </c>
      <c r="J42" s="17">
        <v>39</v>
      </c>
      <c r="K42" s="18" t="s">
        <v>72</v>
      </c>
      <c r="L42" s="5">
        <f t="shared" si="2"/>
        <v>2</v>
      </c>
    </row>
    <row r="43" spans="1:12" ht="21.75" customHeight="1">
      <c r="A43" s="3">
        <v>40</v>
      </c>
      <c r="B43" s="14" t="s">
        <v>44</v>
      </c>
      <c r="C43" s="9"/>
      <c r="D43" s="9"/>
      <c r="E43" s="9">
        <v>1</v>
      </c>
      <c r="F43" s="8" t="str">
        <f t="shared" si="0"/>
        <v> </v>
      </c>
      <c r="J43" s="17">
        <v>40</v>
      </c>
      <c r="K43" s="18" t="s">
        <v>72</v>
      </c>
      <c r="L43" s="5">
        <f t="shared" si="2"/>
        <v>0</v>
      </c>
    </row>
    <row r="44" spans="1:12" ht="21.75" customHeight="1">
      <c r="A44" s="3">
        <v>41</v>
      </c>
      <c r="B44" s="14" t="s">
        <v>45</v>
      </c>
      <c r="C44" s="9"/>
      <c r="D44" s="9"/>
      <c r="E44" s="9">
        <v>1</v>
      </c>
      <c r="F44" s="8" t="str">
        <f t="shared" si="0"/>
        <v> </v>
      </c>
      <c r="J44" s="17">
        <v>41</v>
      </c>
      <c r="K44" s="18" t="s">
        <v>72</v>
      </c>
      <c r="L44" s="5">
        <f t="shared" si="2"/>
        <v>0</v>
      </c>
    </row>
    <row r="45" spans="1:12" ht="21.75" customHeight="1">
      <c r="A45" s="3">
        <v>42</v>
      </c>
      <c r="B45" s="14" t="s">
        <v>46</v>
      </c>
      <c r="C45" s="9"/>
      <c r="D45" s="9"/>
      <c r="E45" s="9">
        <v>1</v>
      </c>
      <c r="F45" s="8" t="str">
        <f t="shared" si="0"/>
        <v> </v>
      </c>
      <c r="J45" s="17">
        <v>42</v>
      </c>
      <c r="K45" s="18" t="s">
        <v>72</v>
      </c>
      <c r="L45" s="5">
        <f t="shared" si="2"/>
        <v>0</v>
      </c>
    </row>
    <row r="46" spans="1:12" ht="21.75" customHeight="1">
      <c r="A46" s="3">
        <v>43</v>
      </c>
      <c r="B46" s="14" t="s">
        <v>47</v>
      </c>
      <c r="C46" s="9"/>
      <c r="D46" s="9"/>
      <c r="E46" s="9">
        <v>1</v>
      </c>
      <c r="F46" s="8" t="str">
        <f t="shared" si="0"/>
        <v> </v>
      </c>
      <c r="J46" s="17">
        <v>43</v>
      </c>
      <c r="K46" s="18" t="s">
        <v>72</v>
      </c>
      <c r="L46" s="5">
        <f t="shared" si="2"/>
        <v>0</v>
      </c>
    </row>
    <row r="47" spans="1:12" ht="21.75" customHeight="1">
      <c r="A47" s="3">
        <v>44</v>
      </c>
      <c r="B47" s="14" t="s">
        <v>48</v>
      </c>
      <c r="C47" s="9"/>
      <c r="D47" s="9"/>
      <c r="E47" s="9">
        <v>1</v>
      </c>
      <c r="F47" s="8" t="str">
        <f t="shared" si="0"/>
        <v> </v>
      </c>
      <c r="J47" s="17">
        <v>44</v>
      </c>
      <c r="K47" s="18" t="s">
        <v>72</v>
      </c>
      <c r="L47" s="5">
        <f t="shared" si="2"/>
        <v>0</v>
      </c>
    </row>
    <row r="48" spans="1:12" ht="21.75" customHeight="1">
      <c r="A48" s="3">
        <v>45</v>
      </c>
      <c r="B48" s="14" t="s">
        <v>49</v>
      </c>
      <c r="C48" s="9"/>
      <c r="D48" s="9"/>
      <c r="E48" s="9">
        <v>1</v>
      </c>
      <c r="F48" s="8" t="str">
        <f t="shared" si="0"/>
        <v> </v>
      </c>
      <c r="J48" s="17">
        <v>45</v>
      </c>
      <c r="K48" s="18" t="s">
        <v>72</v>
      </c>
      <c r="L48" s="5">
        <f t="shared" si="2"/>
        <v>0</v>
      </c>
    </row>
    <row r="49" spans="1:12" ht="21.75" customHeight="1">
      <c r="A49" s="3">
        <v>46</v>
      </c>
      <c r="B49" s="14" t="s">
        <v>50</v>
      </c>
      <c r="C49" s="9"/>
      <c r="D49" s="9"/>
      <c r="E49" s="9">
        <v>1</v>
      </c>
      <c r="F49" s="8" t="str">
        <f t="shared" si="0"/>
        <v> </v>
      </c>
      <c r="J49" s="17">
        <v>46</v>
      </c>
      <c r="K49" s="18" t="s">
        <v>72</v>
      </c>
      <c r="L49" s="5">
        <f t="shared" si="2"/>
        <v>0</v>
      </c>
    </row>
    <row r="50" spans="1:12" ht="21.75" customHeight="1">
      <c r="A50" s="3">
        <v>47</v>
      </c>
      <c r="B50" s="14" t="s">
        <v>51</v>
      </c>
      <c r="C50" s="9"/>
      <c r="D50" s="9"/>
      <c r="E50" s="9">
        <v>1</v>
      </c>
      <c r="F50" s="8" t="str">
        <f t="shared" si="0"/>
        <v> </v>
      </c>
      <c r="J50" s="17">
        <v>47</v>
      </c>
      <c r="K50" s="18" t="s">
        <v>72</v>
      </c>
      <c r="L50" s="5">
        <f t="shared" si="2"/>
        <v>0</v>
      </c>
    </row>
    <row r="51" spans="1:12" ht="21.75" customHeight="1">
      <c r="A51" s="3">
        <v>48</v>
      </c>
      <c r="B51" s="14" t="s">
        <v>52</v>
      </c>
      <c r="C51" s="9"/>
      <c r="D51" s="9"/>
      <c r="E51" s="9">
        <v>1</v>
      </c>
      <c r="F51" s="8" t="str">
        <f t="shared" si="0"/>
        <v> </v>
      </c>
      <c r="J51" s="17">
        <v>48</v>
      </c>
      <c r="K51" s="18" t="s">
        <v>72</v>
      </c>
      <c r="L51" s="5">
        <f t="shared" si="2"/>
        <v>0</v>
      </c>
    </row>
    <row r="52" spans="1:12" ht="21.75" customHeight="1">
      <c r="A52" s="3">
        <v>49</v>
      </c>
      <c r="B52" s="14" t="s">
        <v>53</v>
      </c>
      <c r="C52" s="9"/>
      <c r="D52" s="9"/>
      <c r="E52" s="9">
        <v>1</v>
      </c>
      <c r="F52" s="8" t="str">
        <f t="shared" si="0"/>
        <v> </v>
      </c>
      <c r="J52" s="17">
        <v>49</v>
      </c>
      <c r="K52" s="18" t="s">
        <v>72</v>
      </c>
      <c r="L52" s="5">
        <f t="shared" si="2"/>
        <v>0</v>
      </c>
    </row>
    <row r="53" spans="1:12" ht="21.75" customHeight="1">
      <c r="A53" s="3">
        <v>50</v>
      </c>
      <c r="B53" s="14" t="s">
        <v>54</v>
      </c>
      <c r="C53" s="9"/>
      <c r="D53" s="9"/>
      <c r="E53" s="9">
        <v>1</v>
      </c>
      <c r="F53" s="8" t="str">
        <f t="shared" si="0"/>
        <v> </v>
      </c>
      <c r="J53" s="17">
        <v>50</v>
      </c>
      <c r="K53" s="18" t="s">
        <v>72</v>
      </c>
      <c r="L53" s="5">
        <f t="shared" si="2"/>
        <v>0</v>
      </c>
    </row>
    <row r="54" spans="1:12" ht="21.75" customHeight="1">
      <c r="A54" s="3">
        <v>51</v>
      </c>
      <c r="B54" s="14" t="s">
        <v>55</v>
      </c>
      <c r="C54" s="9"/>
      <c r="D54" s="9"/>
      <c r="E54" s="9">
        <v>1</v>
      </c>
      <c r="F54" s="8" t="str">
        <f t="shared" si="0"/>
        <v> </v>
      </c>
      <c r="J54" s="17">
        <v>51</v>
      </c>
      <c r="K54" s="18" t="s">
        <v>72</v>
      </c>
      <c r="L54" s="5">
        <f t="shared" si="2"/>
        <v>0</v>
      </c>
    </row>
    <row r="55" spans="1:12" ht="21.75" customHeight="1">
      <c r="A55" s="3">
        <v>52</v>
      </c>
      <c r="B55" s="14" t="s">
        <v>56</v>
      </c>
      <c r="C55" s="9"/>
      <c r="D55" s="9"/>
      <c r="E55" s="9">
        <v>1</v>
      </c>
      <c r="F55" s="8" t="str">
        <f t="shared" si="0"/>
        <v> </v>
      </c>
      <c r="J55" s="17">
        <v>52</v>
      </c>
      <c r="K55" s="18" t="s">
        <v>72</v>
      </c>
      <c r="L55" s="5">
        <f t="shared" si="2"/>
        <v>0</v>
      </c>
    </row>
    <row r="56" spans="1:12" ht="21.75" customHeight="1">
      <c r="A56" s="3">
        <v>53</v>
      </c>
      <c r="B56" s="14" t="s">
        <v>57</v>
      </c>
      <c r="C56" s="9"/>
      <c r="D56" s="9"/>
      <c r="E56" s="9">
        <v>1</v>
      </c>
      <c r="F56" s="8" t="str">
        <f t="shared" si="0"/>
        <v> </v>
      </c>
      <c r="J56" s="17">
        <v>53</v>
      </c>
      <c r="K56" s="18" t="s">
        <v>72</v>
      </c>
      <c r="L56" s="5">
        <f t="shared" si="2"/>
        <v>0</v>
      </c>
    </row>
    <row r="57" spans="1:12" ht="21.75" customHeight="1">
      <c r="A57" s="3">
        <v>54</v>
      </c>
      <c r="B57" s="14" t="s">
        <v>58</v>
      </c>
      <c r="C57" s="9"/>
      <c r="D57" s="9"/>
      <c r="E57" s="9">
        <v>1</v>
      </c>
      <c r="F57" s="8" t="str">
        <f t="shared" si="0"/>
        <v> </v>
      </c>
      <c r="J57" s="17">
        <v>54</v>
      </c>
      <c r="K57" s="18" t="s">
        <v>72</v>
      </c>
      <c r="L57" s="5">
        <f t="shared" si="2"/>
        <v>0</v>
      </c>
    </row>
    <row r="58" spans="1:12" ht="21.75" customHeight="1">
      <c r="A58" s="3">
        <v>55</v>
      </c>
      <c r="B58" s="14" t="s">
        <v>59</v>
      </c>
      <c r="C58" s="9">
        <v>1</v>
      </c>
      <c r="D58" s="9"/>
      <c r="E58" s="9"/>
      <c r="F58" s="8" t="str">
        <f t="shared" si="0"/>
        <v> </v>
      </c>
      <c r="J58" s="17">
        <v>55</v>
      </c>
      <c r="K58" s="18" t="s">
        <v>71</v>
      </c>
      <c r="L58" s="5">
        <f>IF(AND(E58=1,D58=0,C58=0),2,IF(AND(E58=0,D58=1,C58=0),1,IF(AND(E58=0,D58=0,C58=1),0,"ошибка")))</f>
        <v>0</v>
      </c>
    </row>
    <row r="59" spans="1:12" ht="21.75" customHeight="1">
      <c r="A59" s="3">
        <v>56</v>
      </c>
      <c r="B59" s="14" t="s">
        <v>60</v>
      </c>
      <c r="C59" s="9"/>
      <c r="D59" s="9">
        <v>1</v>
      </c>
      <c r="E59" s="9"/>
      <c r="F59" s="8" t="str">
        <f t="shared" si="0"/>
        <v> </v>
      </c>
      <c r="J59" s="17">
        <v>56</v>
      </c>
      <c r="K59" s="18" t="s">
        <v>72</v>
      </c>
      <c r="L59" s="5">
        <f>IF(AND(E59=1,D59=0,C59=0),0,IF(AND(E59=0,D59=1,C59=0),1,IF(AND(E59=0,D59=0,C59=1),2,"ошибка")))</f>
        <v>1</v>
      </c>
    </row>
    <row r="60" spans="1:12" ht="21.75" customHeight="1">
      <c r="A60" s="3">
        <v>57</v>
      </c>
      <c r="B60" s="14" t="s">
        <v>61</v>
      </c>
      <c r="C60" s="9"/>
      <c r="D60" s="9">
        <v>1</v>
      </c>
      <c r="E60" s="9"/>
      <c r="F60" s="8" t="str">
        <f t="shared" si="0"/>
        <v> </v>
      </c>
      <c r="J60" s="17">
        <v>57</v>
      </c>
      <c r="K60" s="18" t="s">
        <v>71</v>
      </c>
      <c r="L60" s="5">
        <f>IF(AND(E60=1,D60=0,C60=0),2,IF(AND(E60=0,D60=1,C60=0),1,IF(AND(E60=0,D60=0,C60=1),0,"ошибка")))</f>
        <v>1</v>
      </c>
    </row>
    <row r="61" spans="1:12" ht="21.75" customHeight="1">
      <c r="A61" s="3">
        <v>58</v>
      </c>
      <c r="B61" s="14" t="s">
        <v>62</v>
      </c>
      <c r="C61" s="9"/>
      <c r="D61" s="9"/>
      <c r="E61" s="9">
        <v>1</v>
      </c>
      <c r="F61" s="8" t="str">
        <f t="shared" si="0"/>
        <v> </v>
      </c>
      <c r="J61" s="17">
        <v>58</v>
      </c>
      <c r="K61" s="18" t="s">
        <v>72</v>
      </c>
      <c r="L61" s="5">
        <f aca="true" t="shared" si="3" ref="L61:L66">IF(AND(E61=1,D61=0,C61=0),0,IF(AND(E61=0,D61=1,C61=0),1,IF(AND(E61=0,D61=0,C61=1),2,"ошибка")))</f>
        <v>0</v>
      </c>
    </row>
    <row r="62" spans="1:12" ht="21.75" customHeight="1">
      <c r="A62" s="3">
        <v>59</v>
      </c>
      <c r="B62" s="14" t="s">
        <v>63</v>
      </c>
      <c r="C62" s="9"/>
      <c r="D62" s="9"/>
      <c r="E62" s="9">
        <v>1</v>
      </c>
      <c r="F62" s="8" t="str">
        <f t="shared" si="0"/>
        <v> </v>
      </c>
      <c r="J62" s="17">
        <v>59</v>
      </c>
      <c r="K62" s="18" t="s">
        <v>72</v>
      </c>
      <c r="L62" s="5">
        <f t="shared" si="3"/>
        <v>0</v>
      </c>
    </row>
    <row r="63" spans="1:12" ht="21.75" customHeight="1">
      <c r="A63" s="3">
        <v>60</v>
      </c>
      <c r="B63" s="14" t="s">
        <v>64</v>
      </c>
      <c r="C63" s="9"/>
      <c r="D63" s="9">
        <v>1</v>
      </c>
      <c r="E63" s="9"/>
      <c r="F63" s="8" t="str">
        <f t="shared" si="0"/>
        <v> </v>
      </c>
      <c r="J63" s="17">
        <v>60</v>
      </c>
      <c r="K63" s="18" t="s">
        <v>72</v>
      </c>
      <c r="L63" s="5">
        <f t="shared" si="3"/>
        <v>1</v>
      </c>
    </row>
    <row r="64" spans="1:12" ht="21.75" customHeight="1">
      <c r="A64" s="3">
        <v>61</v>
      </c>
      <c r="B64" s="14" t="s">
        <v>65</v>
      </c>
      <c r="C64" s="9"/>
      <c r="D64" s="9"/>
      <c r="E64" s="9">
        <v>1</v>
      </c>
      <c r="F64" s="8" t="str">
        <f t="shared" si="0"/>
        <v> </v>
      </c>
      <c r="J64" s="17">
        <v>61</v>
      </c>
      <c r="K64" s="18" t="s">
        <v>72</v>
      </c>
      <c r="L64" s="5">
        <f t="shared" si="3"/>
        <v>0</v>
      </c>
    </row>
    <row r="65" spans="1:12" ht="21.75" customHeight="1">
      <c r="A65" s="3">
        <v>62</v>
      </c>
      <c r="B65" s="14" t="s">
        <v>66</v>
      </c>
      <c r="C65" s="9"/>
      <c r="D65" s="9"/>
      <c r="E65" s="9">
        <v>1</v>
      </c>
      <c r="F65" s="8" t="str">
        <f t="shared" si="0"/>
        <v> </v>
      </c>
      <c r="J65" s="17">
        <v>62</v>
      </c>
      <c r="K65" s="18" t="s">
        <v>72</v>
      </c>
      <c r="L65" s="5">
        <f t="shared" si="3"/>
        <v>0</v>
      </c>
    </row>
    <row r="66" spans="1:12" ht="21.75" customHeight="1">
      <c r="A66" s="3">
        <v>63</v>
      </c>
      <c r="B66" s="14" t="s">
        <v>67</v>
      </c>
      <c r="C66" s="9"/>
      <c r="D66" s="9"/>
      <c r="E66" s="9">
        <v>1</v>
      </c>
      <c r="F66" s="8" t="str">
        <f t="shared" si="0"/>
        <v> </v>
      </c>
      <c r="J66" s="17">
        <v>63</v>
      </c>
      <c r="K66" s="18" t="s">
        <v>72</v>
      </c>
      <c r="L66" s="5">
        <f t="shared" si="3"/>
        <v>0</v>
      </c>
    </row>
    <row r="67" spans="1:12" ht="21.75" customHeight="1">
      <c r="A67" s="3">
        <v>64</v>
      </c>
      <c r="B67" s="14" t="s">
        <v>68</v>
      </c>
      <c r="C67" s="9">
        <v>1</v>
      </c>
      <c r="D67" s="9"/>
      <c r="E67" s="9"/>
      <c r="F67" s="8" t="str">
        <f t="shared" si="0"/>
        <v> </v>
      </c>
      <c r="J67" s="17">
        <v>64</v>
      </c>
      <c r="K67" s="18" t="s">
        <v>71</v>
      </c>
      <c r="L67" s="5">
        <f>IF(AND(E67=1,D67=0,C67=0),2,IF(AND(E67=0,D67=1,C67=0),1,IF(AND(E67=0,D67=0,C67=1),0,"ошибка")))</f>
        <v>0</v>
      </c>
    </row>
    <row r="68" spans="3:5" ht="40.5" customHeight="1">
      <c r="C68" s="12" t="s">
        <v>4</v>
      </c>
      <c r="D68" s="12" t="s">
        <v>5</v>
      </c>
      <c r="E68" s="12" t="s">
        <v>3</v>
      </c>
    </row>
  </sheetData>
  <sheetProtection password="EFD0" sheet="1" objects="1" scenarios="1"/>
  <protectedRanges>
    <protectedRange sqref="B3 C4:E67" name="Диапазон1"/>
  </protectedRanges>
  <mergeCells count="2">
    <mergeCell ref="B1:E2"/>
    <mergeCell ref="N5:N9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6"/>
  <sheetViews>
    <sheetView zoomScale="115" zoomScaleNormal="115" zoomScaleSheetLayoutView="115" workbookViewId="0" topLeftCell="A1">
      <selection activeCell="B17" sqref="B17"/>
    </sheetView>
  </sheetViews>
  <sheetFormatPr defaultColWidth="9.00390625" defaultRowHeight="12.75"/>
  <cols>
    <col min="1" max="1" width="3.00390625" style="0" customWidth="1"/>
    <col min="2" max="2" width="13.125" style="0" bestFit="1" customWidth="1"/>
    <col min="3" max="3" width="61.00390625" style="1" customWidth="1"/>
    <col min="4" max="4" width="11.875" style="1" bestFit="1" customWidth="1"/>
    <col min="5" max="5" width="15.375" style="1" customWidth="1"/>
    <col min="6" max="6" width="6.00390625" style="0" customWidth="1"/>
    <col min="9" max="10" width="0" style="0" hidden="1" customWidth="1"/>
  </cols>
  <sheetData>
    <row r="1" spans="2:3" ht="16.5" thickBot="1">
      <c r="B1" t="s">
        <v>0</v>
      </c>
      <c r="C1" s="10" t="str">
        <f>вопросник!B3</f>
        <v>Иванов Петр</v>
      </c>
    </row>
    <row r="2" spans="2:5" ht="30.75" thickBot="1">
      <c r="B2" s="32" t="s">
        <v>73</v>
      </c>
      <c r="C2" s="33" t="s">
        <v>74</v>
      </c>
      <c r="D2" s="34" t="s">
        <v>76</v>
      </c>
      <c r="E2" s="34" t="s">
        <v>104</v>
      </c>
    </row>
    <row r="3" spans="2:5" ht="23.25" customHeight="1">
      <c r="B3" s="35" t="s">
        <v>77</v>
      </c>
      <c r="C3" s="36" t="s">
        <v>78</v>
      </c>
      <c r="D3" s="37"/>
      <c r="E3" s="37"/>
    </row>
    <row r="4" spans="2:5" ht="23.25" customHeight="1">
      <c r="B4" s="31"/>
      <c r="C4" s="29" t="s">
        <v>79</v>
      </c>
      <c r="D4" s="30">
        <f>вопросник!Q6</f>
        <v>2</v>
      </c>
      <c r="E4" s="30" t="s">
        <v>105</v>
      </c>
    </row>
    <row r="5" spans="2:5" ht="23.25" customHeight="1">
      <c r="B5" s="31"/>
      <c r="C5" s="29" t="s">
        <v>81</v>
      </c>
      <c r="D5" s="30">
        <f>вопросник!Q7</f>
        <v>1</v>
      </c>
      <c r="E5" s="30" t="s">
        <v>106</v>
      </c>
    </row>
    <row r="6" spans="2:5" ht="23.25" customHeight="1">
      <c r="B6" s="31"/>
      <c r="C6" s="29" t="s">
        <v>83</v>
      </c>
      <c r="D6" s="30">
        <f>вопросник!Q8</f>
        <v>4</v>
      </c>
      <c r="E6" s="30" t="s">
        <v>107</v>
      </c>
    </row>
    <row r="7" spans="2:5" ht="23.25" customHeight="1" thickBot="1">
      <c r="B7" s="38"/>
      <c r="C7" s="39" t="s">
        <v>85</v>
      </c>
      <c r="D7" s="40">
        <f>вопросник!Q9</f>
        <v>2</v>
      </c>
      <c r="E7" s="40" t="s">
        <v>108</v>
      </c>
    </row>
    <row r="8" spans="2:5" ht="23.25" customHeight="1" thickBot="1">
      <c r="B8" s="41" t="s">
        <v>87</v>
      </c>
      <c r="C8" s="42" t="s">
        <v>88</v>
      </c>
      <c r="D8" s="43">
        <f>вопросник!Q10</f>
        <v>4</v>
      </c>
      <c r="E8" s="43" t="s">
        <v>109</v>
      </c>
    </row>
    <row r="9" spans="2:5" ht="23.25" customHeight="1" thickBot="1">
      <c r="B9" s="44" t="s">
        <v>90</v>
      </c>
      <c r="C9" s="45" t="s">
        <v>91</v>
      </c>
      <c r="D9" s="46">
        <f>вопросник!Q11</f>
        <v>3</v>
      </c>
      <c r="E9" s="46" t="s">
        <v>105</v>
      </c>
    </row>
    <row r="10" spans="2:5" ht="23.25" customHeight="1" thickBot="1">
      <c r="B10" s="47" t="s">
        <v>93</v>
      </c>
      <c r="C10" s="48" t="s">
        <v>94</v>
      </c>
      <c r="D10" s="49">
        <f>вопросник!Q12</f>
        <v>4</v>
      </c>
      <c r="E10" s="49" t="s">
        <v>110</v>
      </c>
    </row>
    <row r="11" spans="2:5" ht="23.25" customHeight="1" thickBot="1">
      <c r="B11" s="50" t="s">
        <v>96</v>
      </c>
      <c r="C11" s="51" t="s">
        <v>97</v>
      </c>
      <c r="D11" s="52">
        <f>вопросник!Q13</f>
        <v>0</v>
      </c>
      <c r="E11" s="52" t="s">
        <v>106</v>
      </c>
    </row>
    <row r="12" spans="2:10" ht="15.75">
      <c r="B12" s="5"/>
      <c r="C12" s="28" t="s">
        <v>99</v>
      </c>
      <c r="D12" s="27">
        <f>SUM(D4:D11)</f>
        <v>20</v>
      </c>
      <c r="J12" s="53" t="s">
        <v>100</v>
      </c>
    </row>
    <row r="13" spans="3:10" ht="12.75">
      <c r="C13" s="54" t="str">
        <f>IF(D12&gt;=96,J12,IF(AND(D12&gt;=65,D12&lt;=95),J13,IF(AND(D12&gt;=32,D12&lt;=64),J14,IF(D12&lt;32,J15,"  "))))</f>
        <v>до 32 баллов — низкий уровень дезадаптации, полезно проведение консультативной работы специалистов</v>
      </c>
      <c r="D13" s="55"/>
      <c r="J13" s="53" t="s">
        <v>101</v>
      </c>
    </row>
    <row r="14" spans="3:10" ht="12.75">
      <c r="C14" s="56"/>
      <c r="D14" s="57"/>
      <c r="J14" t="s">
        <v>102</v>
      </c>
    </row>
    <row r="15" spans="3:10" ht="12.75">
      <c r="C15" s="56"/>
      <c r="D15" s="57"/>
      <c r="J15" t="s">
        <v>103</v>
      </c>
    </row>
    <row r="16" spans="3:4" ht="12.75">
      <c r="C16" s="58"/>
      <c r="D16" s="59"/>
    </row>
  </sheetData>
  <sheetProtection password="EFD0" sheet="1" objects="1" scenarios="1"/>
  <mergeCells count="2">
    <mergeCell ref="B3:B7"/>
    <mergeCell ref="C13:D16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45" zoomScaleNormal="145" workbookViewId="0" topLeftCell="A1">
      <selection activeCell="A2" sqref="A2"/>
    </sheetView>
  </sheetViews>
  <sheetFormatPr defaultColWidth="9.00390625" defaultRowHeight="12.75"/>
  <cols>
    <col min="1" max="1" width="70.625" style="0" customWidth="1"/>
  </cols>
  <sheetData>
    <row r="1" ht="76.5">
      <c r="A1" s="13" t="s">
        <v>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Б-Т</Company>
  <HyperlinkBase>http://b-t.com.ua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ОПРОСНИК ДЛЯ ОЦЕНКИ ПРОЯВЛЕНИЙ ПРОФЕССИОНАЛЬНОЙ ДЕЗАДАПТАЦИИ</dc:title>
  <dc:subject/>
  <dc:creator>Типатов Николай Владимирович</dc:creator>
  <cp:keywords/>
  <dc:description/>
  <cp:lastModifiedBy>Niko</cp:lastModifiedBy>
  <cp:lastPrinted>2007-08-03T19:09:47Z</cp:lastPrinted>
  <dcterms:created xsi:type="dcterms:W3CDTF">2004-10-26T16:02:04Z</dcterms:created>
  <dcterms:modified xsi:type="dcterms:W3CDTF">2008-04-15T19:28:33Z</dcterms:modified>
  <cp:category/>
  <cp:version/>
  <cp:contentType/>
  <cp:contentStatus/>
</cp:coreProperties>
</file>